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<sst xmlns="http://schemas.openxmlformats.org/spreadsheetml/2006/main" count="29" uniqueCount="24">
  <si>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Калкулатор Скорости</t>
  </si>
  <si>
    <t>mm</t>
  </si>
  <si>
    <t>Аспект</t>
  </si>
  <si>
    <t>%</t>
  </si>
  <si>
    <t>В жълтите полета въведете данни</t>
  </si>
  <si>
    <t>Диаметър на джантата</t>
  </si>
  <si>
    <t>inch</t>
  </si>
  <si>
    <t>Диаметър на гумата</t>
  </si>
  <si>
    <t>Обороти на двигателя</t>
  </si>
  <si>
    <t>Предавка</t>
  </si>
  <si>
    <t>Обороти на кардана</t>
  </si>
  <si>
    <t>Обороти на гумите</t>
  </si>
  <si>
    <t>Скорост</t>
  </si>
  <si>
    <t>rpm</t>
  </si>
  <si>
    <t>m</t>
  </si>
  <si>
    <t>Максимална скорост</t>
  </si>
  <si>
    <t>(Въздушното съпротивление не е взето под внимание!)</t>
  </si>
  <si>
    <t>Предавателни числа</t>
  </si>
  <si>
    <t>Сините полета са автоматични</t>
  </si>
  <si>
    <t>Ширина на гумата</t>
  </si>
  <si>
    <t>Главно предване</t>
  </si>
  <si>
    <t>km/h</t>
  </si>
  <si>
    <t>m/h</t>
  </si>
  <si>
    <t>m/min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</si>
</sst>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 horizontal="center" wrapText="1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2" fontId="0" fillId="3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4">
      <selection activeCell="L28" sqref="L28"/>
    </sheetView>
  </sheetViews>
  <sheetFormatPr defaultColWidth="9.140625" defaultRowHeight="12.75"/>
  <cols>
    <col min="2" max="2" width="11.421875" style="0" customWidth="1"/>
    <col min="8" max="8" width="10.57421875" style="0" customWidth="1"/>
  </cols>
  <sheetData>
    <row r="1" spans="1:10" ht="18">
      <c r="A1" s="1" t="s">
        <v>0</v>
      </c>
      <c r="B1" s="2"/>
      <c r="C1" s="3"/>
      <c r="D1" s="4"/>
      <c r="E1" s="3"/>
      <c r="F1" s="4"/>
      <c r="G1" s="5"/>
      <c r="H1" s="6"/>
      <c r="I1" s="7"/>
      <c r="J1" s="7"/>
    </row>
    <row r="2" spans="2:10" ht="12.75">
      <c r="B2" s="3"/>
      <c r="C2" s="3"/>
      <c r="D2" s="4"/>
      <c r="E2" s="3"/>
      <c r="F2" s="4"/>
      <c r="G2" s="5"/>
      <c r="H2" s="6"/>
      <c r="I2" s="7"/>
      <c r="J2" s="7"/>
    </row>
    <row r="3" spans="1:10" ht="12.75">
      <c r="A3" t="s">
        <v>19</v>
      </c>
      <c r="B3" s="3"/>
      <c r="C3" s="8">
        <v>185</v>
      </c>
      <c r="D3" s="4" t="s">
        <v>1</v>
      </c>
      <c r="E3" s="11"/>
      <c r="F3" s="17"/>
      <c r="G3" s="9" t="s">
        <v>18</v>
      </c>
      <c r="H3" s="18"/>
      <c r="I3" s="7"/>
      <c r="J3" s="7"/>
    </row>
    <row r="4" spans="1:10" ht="12.75">
      <c r="A4" t="s">
        <v>2</v>
      </c>
      <c r="B4" s="3"/>
      <c r="C4" s="8">
        <v>60</v>
      </c>
      <c r="D4" s="4" t="s">
        <v>3</v>
      </c>
      <c r="E4" s="16"/>
      <c r="F4" s="31"/>
      <c r="G4" s="10" t="s">
        <v>4</v>
      </c>
      <c r="H4" s="32"/>
      <c r="I4" s="7"/>
      <c r="J4" s="7"/>
    </row>
    <row r="5" spans="1:10" ht="12.75">
      <c r="A5" t="s">
        <v>5</v>
      </c>
      <c r="B5" s="3"/>
      <c r="C5" s="8">
        <v>14</v>
      </c>
      <c r="D5" s="4" t="s">
        <v>6</v>
      </c>
      <c r="E5" s="3"/>
      <c r="F5" s="4"/>
      <c r="G5" s="5"/>
      <c r="H5" s="6"/>
      <c r="I5" s="7"/>
      <c r="J5" s="7"/>
    </row>
    <row r="6" spans="1:10" ht="12.75">
      <c r="A6" t="s">
        <v>7</v>
      </c>
      <c r="B6" s="3"/>
      <c r="C6" s="11">
        <f>((C3*((C4/100)*2))+(C5*25.4))</f>
        <v>577.5999999999999</v>
      </c>
      <c r="D6" s="4" t="s">
        <v>1</v>
      </c>
      <c r="E6" s="3"/>
      <c r="F6" s="4"/>
      <c r="G6" s="5"/>
      <c r="H6" s="6"/>
      <c r="I6" s="7"/>
      <c r="J6" s="7"/>
    </row>
    <row r="7" spans="1:10" ht="12.75">
      <c r="A7" t="s">
        <v>17</v>
      </c>
      <c r="B7" s="3"/>
      <c r="C7" s="23"/>
      <c r="D7" s="4"/>
      <c r="E7" s="3"/>
      <c r="F7" s="4"/>
      <c r="G7" s="5"/>
      <c r="H7" s="6"/>
      <c r="I7" s="7"/>
      <c r="J7" s="7"/>
    </row>
    <row r="8" spans="2:10" ht="12.75">
      <c r="B8" s="3">
        <v>1</v>
      </c>
      <c r="C8" s="16">
        <v>3.587</v>
      </c>
      <c r="D8" s="4"/>
      <c r="E8" s="3"/>
      <c r="F8" s="4"/>
      <c r="G8" s="5"/>
      <c r="H8" s="6"/>
      <c r="I8" s="7"/>
      <c r="J8" s="7"/>
    </row>
    <row r="9" spans="2:10" ht="12.75">
      <c r="B9" s="3">
        <v>2</v>
      </c>
      <c r="C9" s="16">
        <v>2.022</v>
      </c>
      <c r="D9" s="4"/>
      <c r="E9" s="3"/>
      <c r="F9" s="4"/>
      <c r="G9" s="5"/>
      <c r="H9" s="6"/>
      <c r="I9" s="7"/>
      <c r="J9" s="7"/>
    </row>
    <row r="10" spans="2:10" ht="12.75">
      <c r="B10" s="3">
        <v>3</v>
      </c>
      <c r="C10" s="16">
        <v>1.384</v>
      </c>
      <c r="D10" s="4"/>
      <c r="E10" s="3"/>
      <c r="F10" s="4"/>
      <c r="G10" s="5"/>
      <c r="H10" s="6"/>
      <c r="I10" s="7"/>
      <c r="J10" s="7"/>
    </row>
    <row r="11" spans="2:10" ht="12.75">
      <c r="B11" s="3">
        <v>4</v>
      </c>
      <c r="C11" s="16">
        <v>1</v>
      </c>
      <c r="D11" s="4"/>
      <c r="E11" s="3"/>
      <c r="F11" s="4"/>
      <c r="G11" s="5"/>
      <c r="H11" s="6"/>
      <c r="I11" s="7"/>
      <c r="J11" s="7"/>
    </row>
    <row r="12" spans="2:10" ht="12.75">
      <c r="B12" s="3">
        <v>5</v>
      </c>
      <c r="C12" s="16">
        <v>0.861</v>
      </c>
      <c r="D12" s="4"/>
      <c r="E12" s="3"/>
      <c r="F12" s="4"/>
      <c r="G12" s="5"/>
      <c r="H12" s="6"/>
      <c r="I12" s="7"/>
      <c r="J12" s="7"/>
    </row>
    <row r="13" spans="2:10" ht="12.75">
      <c r="B13" s="3"/>
      <c r="C13" s="23"/>
      <c r="D13" s="4"/>
      <c r="E13" s="3"/>
      <c r="F13" s="4"/>
      <c r="G13" s="5"/>
      <c r="H13" s="6"/>
      <c r="I13" s="7"/>
      <c r="J13" s="7"/>
    </row>
    <row r="14" spans="1:10" ht="12.75">
      <c r="A14" t="s">
        <v>20</v>
      </c>
      <c r="B14" s="3"/>
      <c r="C14" s="16">
        <v>4.44</v>
      </c>
      <c r="D14" s="4"/>
      <c r="E14" s="3"/>
      <c r="F14" s="4"/>
      <c r="G14" s="5"/>
      <c r="H14" s="6"/>
      <c r="I14" s="7"/>
      <c r="J14" s="7"/>
    </row>
    <row r="15" spans="2:10" s="33" customFormat="1" ht="12.75">
      <c r="B15" s="34"/>
      <c r="C15" s="34"/>
      <c r="D15" s="35"/>
      <c r="E15" s="34"/>
      <c r="F15" s="35"/>
      <c r="G15" s="36"/>
      <c r="H15" s="37"/>
      <c r="I15" s="38"/>
      <c r="J15" s="38"/>
    </row>
    <row r="16" spans="1:11" ht="51">
      <c r="A16" s="12" t="s">
        <v>8</v>
      </c>
      <c r="B16" s="12" t="s">
        <v>9</v>
      </c>
      <c r="C16" s="12" t="s">
        <v>17</v>
      </c>
      <c r="D16" s="13" t="s">
        <v>10</v>
      </c>
      <c r="E16" s="12"/>
      <c r="F16" s="13" t="s">
        <v>11</v>
      </c>
      <c r="G16" s="14"/>
      <c r="H16" s="13" t="s">
        <v>12</v>
      </c>
      <c r="I16" s="30" t="s">
        <v>12</v>
      </c>
      <c r="J16" s="30"/>
      <c r="K16" s="12"/>
    </row>
    <row r="17" spans="1:11" ht="12.75">
      <c r="A17" s="3" t="s">
        <v>13</v>
      </c>
      <c r="B17" s="3"/>
      <c r="C17" s="3"/>
      <c r="D17" s="4" t="s">
        <v>13</v>
      </c>
      <c r="E17" s="3"/>
      <c r="F17" s="4" t="s">
        <v>13</v>
      </c>
      <c r="G17" s="5" t="s">
        <v>14</v>
      </c>
      <c r="H17" s="4" t="s">
        <v>23</v>
      </c>
      <c r="I17" s="7" t="s">
        <v>21</v>
      </c>
      <c r="J17" s="7" t="s">
        <v>22</v>
      </c>
      <c r="K17" s="3"/>
    </row>
    <row r="18" spans="1:11" ht="12.75">
      <c r="A18" s="16">
        <v>1000</v>
      </c>
      <c r="B18" s="11">
        <v>1</v>
      </c>
      <c r="C18" s="11">
        <f>C8</f>
        <v>3.587</v>
      </c>
      <c r="D18" s="17">
        <f>$A$18*(1/C18)</f>
        <v>278.78449958182324</v>
      </c>
      <c r="E18" s="11"/>
      <c r="F18" s="17">
        <f>D18*(1/$C$14)</f>
        <v>62.78930170761784</v>
      </c>
      <c r="G18" s="9">
        <f>$C$6*3.1412/1000</f>
        <v>1.8143571199999997</v>
      </c>
      <c r="H18" s="39">
        <f>+$G$18*F18</f>
        <v>113.92221661304457</v>
      </c>
      <c r="I18" s="19">
        <f>H18*60/1000</f>
        <v>6.835332996782674</v>
      </c>
      <c r="J18" s="19">
        <f>I18/1.62</f>
        <v>4.219341356038687</v>
      </c>
      <c r="K18" s="3"/>
    </row>
    <row r="19" spans="1:11" ht="12.75">
      <c r="A19" s="11"/>
      <c r="B19" s="11">
        <v>2</v>
      </c>
      <c r="C19" s="11">
        <f>C9</f>
        <v>2.022</v>
      </c>
      <c r="D19" s="17">
        <f>$A$18*(1/C19)</f>
        <v>494.5598417408507</v>
      </c>
      <c r="E19" s="11"/>
      <c r="F19" s="17">
        <f>D19*(1/$C$14)</f>
        <v>111.38735174343482</v>
      </c>
      <c r="G19" s="9"/>
      <c r="H19" s="39">
        <f>+$G$18*F19</f>
        <v>202.09643471364535</v>
      </c>
      <c r="I19" s="19">
        <f>H19*60/1000</f>
        <v>12.12578608281872</v>
      </c>
      <c r="J19" s="19">
        <f>I19/1.62</f>
        <v>7.48505313754242</v>
      </c>
      <c r="K19" s="3"/>
    </row>
    <row r="20" spans="1:11" ht="12.75">
      <c r="A20" s="11"/>
      <c r="B20" s="11">
        <v>3</v>
      </c>
      <c r="C20" s="11">
        <f>C10</f>
        <v>1.384</v>
      </c>
      <c r="D20" s="17">
        <f>$A$18*(1/C20)</f>
        <v>722.5433526011561</v>
      </c>
      <c r="E20" s="11"/>
      <c r="F20" s="17">
        <f>D20*(1/$C$14)</f>
        <v>162.7349893245847</v>
      </c>
      <c r="G20" s="9"/>
      <c r="H20" s="39">
        <f>+$G$18*F20</f>
        <v>295.2593865541842</v>
      </c>
      <c r="I20" s="19">
        <f>H20*60/1000</f>
        <v>17.71556319325105</v>
      </c>
      <c r="J20" s="19">
        <f>I20/1.62</f>
        <v>10.935532835340153</v>
      </c>
      <c r="K20" s="3"/>
    </row>
    <row r="21" spans="1:11" ht="12.75">
      <c r="A21" s="11"/>
      <c r="B21" s="11">
        <v>4</v>
      </c>
      <c r="C21" s="11">
        <f>C11</f>
        <v>1</v>
      </c>
      <c r="D21" s="17">
        <f>$A$18*(1/C21)</f>
        <v>1000</v>
      </c>
      <c r="E21" s="11"/>
      <c r="F21" s="17">
        <f>D21*(1/$C$14)</f>
        <v>225.2252252252252</v>
      </c>
      <c r="G21" s="9"/>
      <c r="H21" s="39">
        <f>+$G$18*F21</f>
        <v>408.63899099099086</v>
      </c>
      <c r="I21" s="19">
        <f>H21*60/1000</f>
        <v>24.51833945945945</v>
      </c>
      <c r="J21" s="19">
        <f>I21/1.62</f>
        <v>15.134777444110771</v>
      </c>
      <c r="K21" s="3"/>
    </row>
    <row r="22" spans="1:11" ht="12.75">
      <c r="A22" s="11"/>
      <c r="B22" s="11">
        <v>5</v>
      </c>
      <c r="C22" s="11">
        <f>C12</f>
        <v>0.861</v>
      </c>
      <c r="D22" s="17">
        <f>$A$18*(1/C22)</f>
        <v>1161.4401858304298</v>
      </c>
      <c r="E22" s="11"/>
      <c r="F22" s="17">
        <f>D22*(1/$C$14)</f>
        <v>261.58562743928593</v>
      </c>
      <c r="G22" s="9"/>
      <c r="H22" s="39">
        <f>+$G$18*F22</f>
        <v>474.6097456341357</v>
      </c>
      <c r="I22" s="19">
        <f>H22*60/1000</f>
        <v>28.476584738048142</v>
      </c>
      <c r="J22" s="19">
        <f>I22/1.62</f>
        <v>17.57813872719021</v>
      </c>
      <c r="K22" s="3"/>
    </row>
    <row r="23" spans="1:11" ht="12.75">
      <c r="A23" s="11"/>
      <c r="B23" s="11"/>
      <c r="C23" s="11"/>
      <c r="D23" s="17"/>
      <c r="E23" s="11"/>
      <c r="F23" s="17"/>
      <c r="G23" s="9"/>
      <c r="H23" s="39"/>
      <c r="I23" s="19"/>
      <c r="J23" s="19"/>
      <c r="K23" s="3"/>
    </row>
    <row r="24" spans="1:10" ht="12.75">
      <c r="A24" s="15">
        <v>2000</v>
      </c>
      <c r="B24" s="11">
        <v>1</v>
      </c>
      <c r="C24" s="11">
        <f>C8</f>
        <v>3.587</v>
      </c>
      <c r="D24" s="17">
        <f>$A$24*(1/C24)</f>
        <v>557.5689991636465</v>
      </c>
      <c r="E24" s="11"/>
      <c r="F24" s="17">
        <f>D24*(1/$C$14)</f>
        <v>125.57860341523568</v>
      </c>
      <c r="G24" s="9"/>
      <c r="H24" s="18">
        <f>+$G$18*F24</f>
        <v>227.84443322608914</v>
      </c>
      <c r="I24" s="19">
        <f>H24*60/1000</f>
        <v>13.670665993565349</v>
      </c>
      <c r="J24" s="19">
        <f aca="true" t="shared" si="0" ref="J24:J39">I24/1.62</f>
        <v>8.438682712077375</v>
      </c>
    </row>
    <row r="25" spans="1:10" ht="12.75">
      <c r="A25" s="20"/>
      <c r="B25" s="11">
        <v>2</v>
      </c>
      <c r="C25" s="11">
        <f>C9</f>
        <v>2.022</v>
      </c>
      <c r="D25" s="17">
        <f>$A$24*(1/C25)</f>
        <v>989.1196834817014</v>
      </c>
      <c r="E25" s="11"/>
      <c r="F25" s="17">
        <f>D25*(1/$C$14)</f>
        <v>222.77470348686964</v>
      </c>
      <c r="G25" s="9"/>
      <c r="H25" s="18">
        <f>+$G$18*F25</f>
        <v>404.1928694272907</v>
      </c>
      <c r="I25" s="19">
        <f aca="true" t="shared" si="1" ref="I25:I42">H25*60/1000</f>
        <v>24.25157216563744</v>
      </c>
      <c r="J25" s="19">
        <f t="shared" si="0"/>
        <v>14.97010627508484</v>
      </c>
    </row>
    <row r="26" spans="1:10" ht="12.75">
      <c r="A26" s="20"/>
      <c r="B26" s="11">
        <v>3</v>
      </c>
      <c r="C26" s="11">
        <f>C10</f>
        <v>1.384</v>
      </c>
      <c r="D26" s="17">
        <f>$A$24*(1/C26)</f>
        <v>1445.0867052023123</v>
      </c>
      <c r="E26" s="11"/>
      <c r="F26" s="17">
        <f>D26*(1/$C$14)</f>
        <v>325.4699786491694</v>
      </c>
      <c r="G26" s="9"/>
      <c r="H26" s="18">
        <f>+$G$18*F26</f>
        <v>590.5187731083684</v>
      </c>
      <c r="I26" s="19">
        <f t="shared" si="1"/>
        <v>35.4311263865021</v>
      </c>
      <c r="J26" s="19">
        <f t="shared" si="0"/>
        <v>21.871065670680306</v>
      </c>
    </row>
    <row r="27" spans="1:10" ht="12.75">
      <c r="A27" s="20"/>
      <c r="B27" s="11">
        <v>4</v>
      </c>
      <c r="C27" s="11">
        <f>C11</f>
        <v>1</v>
      </c>
      <c r="D27" s="17">
        <f>$A$24*(1/C27)</f>
        <v>2000</v>
      </c>
      <c r="E27" s="11"/>
      <c r="F27" s="17">
        <f>D27*(1/$C$14)</f>
        <v>450.4504504504504</v>
      </c>
      <c r="G27" s="9"/>
      <c r="H27" s="18">
        <f>+$G$18*F27</f>
        <v>817.2779819819817</v>
      </c>
      <c r="I27" s="19">
        <f t="shared" si="1"/>
        <v>49.0366789189189</v>
      </c>
      <c r="J27" s="19">
        <f t="shared" si="0"/>
        <v>30.269554888221542</v>
      </c>
    </row>
    <row r="28" spans="1:10" ht="12.75">
      <c r="A28" s="20"/>
      <c r="B28" s="11">
        <v>5</v>
      </c>
      <c r="C28" s="11">
        <f>C12</f>
        <v>0.861</v>
      </c>
      <c r="D28" s="17">
        <f>$A$24*(1/C28)</f>
        <v>2322.8803716608595</v>
      </c>
      <c r="E28" s="11"/>
      <c r="F28" s="17">
        <f>D28*(1/$C$14)</f>
        <v>523.1712548785719</v>
      </c>
      <c r="G28" s="9"/>
      <c r="H28" s="18">
        <f>+$G$18*F28</f>
        <v>949.2194912682714</v>
      </c>
      <c r="I28" s="19">
        <f t="shared" si="1"/>
        <v>56.953169476096285</v>
      </c>
      <c r="J28" s="19">
        <f t="shared" si="0"/>
        <v>35.15627745438042</v>
      </c>
    </row>
    <row r="29" spans="1:10" ht="12.75">
      <c r="A29" s="20"/>
      <c r="B29" s="11"/>
      <c r="C29" s="11"/>
      <c r="D29" s="17"/>
      <c r="E29" s="11"/>
      <c r="F29" s="17"/>
      <c r="G29" s="9"/>
      <c r="H29" s="18"/>
      <c r="I29" s="19"/>
      <c r="J29" s="19"/>
    </row>
    <row r="30" spans="1:10" ht="12.75">
      <c r="A30" s="15">
        <v>4000</v>
      </c>
      <c r="B30" s="11">
        <v>1</v>
      </c>
      <c r="C30" s="11">
        <f>C8</f>
        <v>3.587</v>
      </c>
      <c r="D30" s="17">
        <f>$A$30*(1/C30)</f>
        <v>1115.137998327293</v>
      </c>
      <c r="E30" s="11"/>
      <c r="F30" s="17">
        <f>D30*(1/$C$14)</f>
        <v>251.15720683047135</v>
      </c>
      <c r="G30" s="9"/>
      <c r="H30" s="18">
        <f>+$G$18*F30</f>
        <v>455.6888664521783</v>
      </c>
      <c r="I30" s="19">
        <f t="shared" si="1"/>
        <v>27.341331987130697</v>
      </c>
      <c r="J30" s="19">
        <f t="shared" si="0"/>
        <v>16.87736542415475</v>
      </c>
    </row>
    <row r="31" spans="1:11" ht="12.75">
      <c r="A31" s="20"/>
      <c r="B31" s="11">
        <v>2</v>
      </c>
      <c r="C31" s="11">
        <f>C9</f>
        <v>2.022</v>
      </c>
      <c r="D31" s="17">
        <f>$A$30*(1/C31)</f>
        <v>1978.2393669634027</v>
      </c>
      <c r="E31" s="11"/>
      <c r="F31" s="17">
        <f>D31*(1/$C$14)</f>
        <v>445.5494069737393</v>
      </c>
      <c r="G31" s="9"/>
      <c r="H31" s="18">
        <f>+$G$18*F31</f>
        <v>808.3857388545814</v>
      </c>
      <c r="I31" s="19">
        <f t="shared" si="1"/>
        <v>48.50314433127488</v>
      </c>
      <c r="J31" s="19">
        <f t="shared" si="0"/>
        <v>29.94021255016968</v>
      </c>
      <c r="K31" s="6"/>
    </row>
    <row r="32" spans="1:10" ht="12.75">
      <c r="A32" s="20"/>
      <c r="B32" s="11">
        <v>3</v>
      </c>
      <c r="C32" s="11">
        <f>C10</f>
        <v>1.384</v>
      </c>
      <c r="D32" s="17">
        <f>$A$30*(1/C32)</f>
        <v>2890.1734104046245</v>
      </c>
      <c r="E32" s="11"/>
      <c r="F32" s="17">
        <f>D32*(1/$C$14)</f>
        <v>650.9399572983388</v>
      </c>
      <c r="G32" s="9"/>
      <c r="H32" s="18">
        <f>+$G$18*F32</f>
        <v>1181.0375462167367</v>
      </c>
      <c r="I32" s="19">
        <f t="shared" si="1"/>
        <v>70.8622527730042</v>
      </c>
      <c r="J32" s="19">
        <f t="shared" si="0"/>
        <v>43.74213134136061</v>
      </c>
    </row>
    <row r="33" spans="1:10" ht="12.75">
      <c r="A33" s="20"/>
      <c r="B33" s="11">
        <v>4</v>
      </c>
      <c r="C33" s="11">
        <f>C11</f>
        <v>1</v>
      </c>
      <c r="D33" s="17">
        <f>$A$30*(1/C33)</f>
        <v>4000</v>
      </c>
      <c r="E33" s="11"/>
      <c r="F33" s="17">
        <f>D33*(1/$C$14)</f>
        <v>900.9009009009008</v>
      </c>
      <c r="G33" s="9"/>
      <c r="H33" s="18">
        <f>+$G$18*F33</f>
        <v>1634.5559639639634</v>
      </c>
      <c r="I33" s="19">
        <f t="shared" si="1"/>
        <v>98.0733578378378</v>
      </c>
      <c r="J33" s="19">
        <f t="shared" si="0"/>
        <v>60.539109776443084</v>
      </c>
    </row>
    <row r="34" spans="1:10" ht="12.75">
      <c r="A34" s="20"/>
      <c r="B34" s="11">
        <v>5</v>
      </c>
      <c r="C34" s="11">
        <v>0.861</v>
      </c>
      <c r="D34" s="17">
        <f>$A$30*(1/C34)</f>
        <v>4645.760743321719</v>
      </c>
      <c r="E34" s="11"/>
      <c r="F34" s="17">
        <f>D34*(1/$C$14)</f>
        <v>1046.3425097571437</v>
      </c>
      <c r="G34" s="9"/>
      <c r="H34" s="18">
        <f>+$G$18*F34</f>
        <v>1898.4389825365429</v>
      </c>
      <c r="I34" s="19">
        <f t="shared" si="1"/>
        <v>113.90633895219257</v>
      </c>
      <c r="J34" s="19">
        <f t="shared" si="0"/>
        <v>70.31255490876084</v>
      </c>
    </row>
    <row r="35" spans="1:10" ht="12.75">
      <c r="A35" s="20"/>
      <c r="B35" s="11"/>
      <c r="C35" s="11"/>
      <c r="D35" s="17"/>
      <c r="E35" s="11"/>
      <c r="F35" s="17"/>
      <c r="G35" s="9"/>
      <c r="H35" s="18"/>
      <c r="I35" s="19"/>
      <c r="J35" s="19"/>
    </row>
    <row r="36" spans="1:10" ht="12.75">
      <c r="A36" s="15">
        <v>6000</v>
      </c>
      <c r="B36" s="11">
        <v>1</v>
      </c>
      <c r="C36" s="11">
        <f>C8</f>
        <v>3.587</v>
      </c>
      <c r="D36" s="17">
        <f>$A$36*(1/C36)</f>
        <v>1672.7069974909393</v>
      </c>
      <c r="E36" s="11"/>
      <c r="F36" s="17">
        <f>D36*(1/$C$14)</f>
        <v>376.735810245707</v>
      </c>
      <c r="G36" s="9"/>
      <c r="H36" s="18">
        <f>+$G$18*F36</f>
        <v>683.5332996782673</v>
      </c>
      <c r="I36" s="19">
        <f t="shared" si="1"/>
        <v>41.01199798069604</v>
      </c>
      <c r="J36" s="19">
        <f t="shared" si="0"/>
        <v>25.31604813623212</v>
      </c>
    </row>
    <row r="37" spans="1:10" ht="12.75">
      <c r="A37" s="20"/>
      <c r="B37" s="11">
        <v>2</v>
      </c>
      <c r="C37" s="11">
        <f>C9</f>
        <v>2.022</v>
      </c>
      <c r="D37" s="17">
        <f>$A$36*(1/C37)</f>
        <v>2967.3590504451045</v>
      </c>
      <c r="E37" s="11"/>
      <c r="F37" s="17">
        <f>D37*(1/$C$14)</f>
        <v>668.3241104606091</v>
      </c>
      <c r="G37" s="9"/>
      <c r="H37" s="18">
        <f>+$G$18*F37</f>
        <v>1212.5786082818724</v>
      </c>
      <c r="I37" s="19">
        <f t="shared" si="1"/>
        <v>72.75471649691234</v>
      </c>
      <c r="J37" s="19">
        <f t="shared" si="0"/>
        <v>44.91031882525453</v>
      </c>
    </row>
    <row r="38" spans="1:10" ht="12.75">
      <c r="A38" s="20"/>
      <c r="B38" s="11">
        <v>3</v>
      </c>
      <c r="C38" s="11">
        <f>C10</f>
        <v>1.384</v>
      </c>
      <c r="D38" s="17">
        <f>$A$36*(1/C38)</f>
        <v>4335.260115606937</v>
      </c>
      <c r="E38" s="11"/>
      <c r="F38" s="17">
        <f>D38*(1/$C$14)</f>
        <v>976.4099359475082</v>
      </c>
      <c r="G38" s="9"/>
      <c r="H38" s="18">
        <f>+$G$18*F38</f>
        <v>1771.556319325105</v>
      </c>
      <c r="I38" s="19">
        <f t="shared" si="1"/>
        <v>106.29337915950632</v>
      </c>
      <c r="J38" s="19">
        <f t="shared" si="0"/>
        <v>65.61319701204093</v>
      </c>
    </row>
    <row r="39" spans="1:10" ht="12.75">
      <c r="A39" s="20"/>
      <c r="B39" s="11">
        <v>4</v>
      </c>
      <c r="C39" s="11">
        <f>C11</f>
        <v>1</v>
      </c>
      <c r="D39" s="17">
        <f>$A$36*(1/C39)</f>
        <v>6000</v>
      </c>
      <c r="E39" s="11"/>
      <c r="F39" s="17">
        <f>D39*(1/$C$14)</f>
        <v>1351.3513513513512</v>
      </c>
      <c r="G39" s="9"/>
      <c r="H39" s="18">
        <f>+$G$18*F39</f>
        <v>2451.8339459459453</v>
      </c>
      <c r="I39" s="19">
        <f t="shared" si="1"/>
        <v>147.11003675675673</v>
      </c>
      <c r="J39" s="19">
        <f t="shared" si="0"/>
        <v>90.80866466466465</v>
      </c>
    </row>
    <row r="40" spans="1:10" ht="12.75">
      <c r="A40" s="20"/>
      <c r="B40" s="11">
        <v>5</v>
      </c>
      <c r="C40" s="11">
        <f>C12</f>
        <v>0.861</v>
      </c>
      <c r="D40" s="17">
        <f>$A$36*(1/C40)</f>
        <v>6968.641114982578</v>
      </c>
      <c r="E40" s="11"/>
      <c r="F40" s="17">
        <f>D40*(1/$C$14)</f>
        <v>1569.5137646357157</v>
      </c>
      <c r="G40" s="9"/>
      <c r="H40" s="18">
        <f>+$G$18*F40</f>
        <v>2847.6584738048145</v>
      </c>
      <c r="I40" s="19">
        <f t="shared" si="1"/>
        <v>170.85950842828888</v>
      </c>
      <c r="J40" s="19">
        <f>I40/1.62</f>
        <v>105.46883236314127</v>
      </c>
    </row>
    <row r="41" spans="1:11" ht="12.75">
      <c r="A41" s="21" t="s">
        <v>15</v>
      </c>
      <c r="B41" s="22"/>
      <c r="C41" s="23"/>
      <c r="D41" s="24"/>
      <c r="E41" s="23"/>
      <c r="F41" s="24" t="s">
        <v>16</v>
      </c>
      <c r="G41" s="25"/>
      <c r="H41" s="26"/>
      <c r="I41" s="27"/>
      <c r="J41" s="27"/>
      <c r="K41" s="28"/>
    </row>
    <row r="42" spans="1:10" ht="12.75">
      <c r="A42" s="15">
        <v>6300</v>
      </c>
      <c r="B42" s="11">
        <v>5</v>
      </c>
      <c r="C42" s="11">
        <f>C12</f>
        <v>0.861</v>
      </c>
      <c r="D42" s="17">
        <f>$A$42*(1/C42)</f>
        <v>7317.073170731707</v>
      </c>
      <c r="E42" s="11"/>
      <c r="F42" s="17">
        <f>D42*(1/$C$14)</f>
        <v>1647.9894528675015</v>
      </c>
      <c r="G42" s="9"/>
      <c r="H42" s="18">
        <f>+$G$18*F42</f>
        <v>2990.041397495055</v>
      </c>
      <c r="I42" s="19">
        <f t="shared" si="1"/>
        <v>179.40248384970332</v>
      </c>
      <c r="J42" s="19">
        <f>I42/1.62</f>
        <v>110.74227398129834</v>
      </c>
    </row>
    <row r="43" spans="2:10" ht="12.75">
      <c r="B43" s="3"/>
      <c r="C43" s="3"/>
      <c r="D43" s="4"/>
      <c r="E43" s="3"/>
      <c r="F43" s="4"/>
      <c r="G43" s="5"/>
      <c r="H43" s="6"/>
      <c r="I43" s="7"/>
      <c r="J43" s="7"/>
    </row>
    <row r="44" spans="1:10" ht="15.75">
      <c r="A44" s="29"/>
      <c r="B44" s="3"/>
      <c r="C44" s="3"/>
      <c r="D44" s="4"/>
      <c r="E44" s="3"/>
      <c r="F44" s="4"/>
      <c r="G44" s="5"/>
      <c r="H44" s="6"/>
      <c r="I44" s="7"/>
      <c r="J44" s="7"/>
    </row>
  </sheetData>
  <mergeCells count="1">
    <mergeCell ref="I16:J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Doynov</dc:creator>
  <cp:keywords/>
  <dc:description/>
  <cp:lastModifiedBy>Doynov</cp:lastModifiedBy>
  <dcterms:created xsi:type="dcterms:W3CDTF">2005-07-06T09:26:22Z</dcterms:created>
  <dcterms:modified xsi:type="dcterms:W3CDTF">2006-12-18T14:43:25Z</dcterms:modified>
  <cp:category/>
  <cp:version/>
  <cp:contentType/>
  <cp:contentStatus/>
</cp:coreProperties>
</file>